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<sst xmlns="http://schemas.openxmlformats.org/spreadsheetml/2006/main" count="78" uniqueCount="78">
  <si>
    <t xml:space="preserve"/>
  </si>
  <si>
    <t xml:space="preserve">ZBC020</t>
  </si>
  <si>
    <t xml:space="preserve">Ud</t>
  </si>
  <si>
    <t xml:space="preserve">Sustitución de carpintería exterior acristalada, por carpintería de madera "ROMÁN CLAVERO" y acristalamiento con cámara.</t>
  </si>
  <si>
    <r>
      <rPr>
        <sz val="8.25"/>
        <color rgb="FF000000"/>
        <rFont val="Arial"/>
        <family val="2"/>
      </rPr>
      <t xml:space="preserve">Rehabilitación energética de cerramientos de huecos de fachada, mediante el levantado de la carpintería acristalada existente, de cualquier tipo, situada en fachada, con medios manuales y carga manual de escombros sobre camión o contenedor y sustitución por carpintería de madera, para conformado de ventana abisagrada, de apertura hacia el interior, de 600x600 mm, serie IV 68 Climatrend "ROMÁN CLAVERO", formada por una hoja oscilobatiente, hoja de 68x78 mm de sección y marco de 68x78 mm, moldura clásica, junquillos, tapajuntas de madera maciza de 70x15 mm y vierteaguas en el perfil inferior, con soporte de aluminio anodizado y revestimiento exterior de madera; con capacidad para recibir un acristalamiento con un espesor mínimo de 21 mm y máximo de 32 mm; coeficiente de transmisión térmica del marco de la sección tipo Uh,m = 1,43 W/(m²K), con clasificación a la permeabilidad al aire clase 4, según UNE-EN 12207, clasificación a la estanqueidad al agua clase E1200, según UNE-EN 12208 y clasificación a la resistencia a la carga del viento clase 5, según UNE-EN 12210; acabado mediante sistema de barnizado translúcido Sikkens con tecnología Duraflex, compuesto de una primera mano de impregnación Lasur Cetol WP56, para la protección preventiva de la madera contra hongos y ataques de insectos xilófagos, y posterior aplicación de una capa de terminación de 220 micras, con Lasur Cetol WF952, acabado mate satinado, de alta resistencia frente a la acción de los rayos UV y de la intemperie; incluso aplicación de masilla selladora para juntas Kodrin WV470; herraje perimetral de cierre y seguridad Maco Multimatic Aire 12 con nivel de seguridad WK1, según UNE-EN 1627, apertura mediante falleba de palanca, manilla Maco Rhapsody en colores estándar y apertura de microventilación y doble acristalamiento estándar, 4/6/4, conjunto formado por vidrio exterior Float incoloro de 4 mm, cámara de aire deshidratada con perfil separador de aluminio y doble sellado perimetral, de 6 mm, y vidrio interior Float incoloro de 4 mm de espesor; 14 mm de espesor total, con calzos y sellado continuo. Incluso sellado perimetral con masilla de poliuretano monocomponente.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</si>
  <si>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</si>
  <si>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</si>
  <si>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</si>
  <si>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</si>
  <si>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</si>
  <si>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</si>
  <si>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</si>
  <si>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mt22rom100aa</t>
  </si>
  <si>
    <t xml:space="preserve">Ud</t>
  </si>
  <si>
    <t xml:space="preserve">Premarco de aluminio para carpintería de madera "ROMÁN CLAVERO", de 600x600 mm, Según UNE-EN 14351-1.</t>
  </si>
  <si>
    <t xml:space="preserve">mt22rom010aaa</t>
  </si>
  <si>
    <t xml:space="preserve">Ud</t>
  </si>
  <si>
    <t xml:space="preserve">Ventana de madera de pino, serie IV 68 Climatrend "ROMÁN CLAVERO", una hoja oscilobatiente, dimensiones 600x600 mm, acabado mediante sistema de barnizado translúcido Sikkens con tecnología Duraflex, compuesta de hoja de 68x78 mm y marco de 68x78 mm, moldura clásica, junquillos, tapajuntas de madera maciza de 70x15 mm y vierteaguas en el perfil inferior, con soporte de aluminio anodizado y revestimiento exterior de madera, doble junta perimetral de estanqueidad de goma de caucho termoplástica, con capacidad para recibir un acristalamiento con un espesor mínimo de 21 mm y máximo de 32 mm; coeficiente de transmisión térmica del marco de la sección tipo Uh,m = 1,43 W/(m²K), con clasificación a la permeabilidad al aire clase 4, según UNE-EN 12207, clasificación a la estanqueidad al agua clase E1200, según UNE-EN 12208 y clasificación a la resistencia a la carga del viento clase 5, según UNE-EN 12210; herraje perimetral de cierre y seguridad Maco Multimatic Aire 12 con nivel de seguridad WK1, según UNE-EN 1627, apertura mediante falleba de palanca, manilla Maco Rhapsody en colores estándar y apertura de microventilación, Según UNE-EN 14351-1.</t>
  </si>
  <si>
    <t xml:space="preserve">mt23xpm015b</t>
  </si>
  <si>
    <t xml:space="preserve">Ud</t>
  </si>
  <si>
    <t xml:space="preserve">Tornillo de acero galvanizado T-Star Plus "SPAX", de cabeza cilíndrica, de 6 mm de diámetro y 15 cm de longitud.</t>
  </si>
  <si>
    <t xml:space="preserve">mt13blw110a</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</si>
  <si>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</si>
  <si>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pistola; según UNE-EN 13165.</t>
  </si>
  <si>
    <t xml:space="preserve">mt22www020</t>
  </si>
  <si>
    <t xml:space="preserve">m</t>
  </si>
  <si>
    <t xml:space="preserve">Cinta autoadhesiva, impermeable al vapor de agua, de 70 mm de anchura, compuesta por una película de polietileno laminado sobre una banda de fieltro, suministrada en rollos de 25 m de longitud.</t>
  </si>
  <si>
    <t xml:space="preserve">mt22www010b</t>
  </si>
  <si>
    <t xml:space="preserve">Ud</t>
  </si>
  <si>
    <t xml:space="preserve">Cartucho de 290 ml de sellador adhesivo monocomponente, neutro, superelástico, a base de polímero MS, color gris, con resistencia a la intemperie y a los rayos UV y elongación hasta rotura 750%.</t>
  </si>
  <si>
    <t xml:space="preserve">mt21veg011aaaaa</t>
  </si>
  <si>
    <t xml:space="preserve">m²</t>
  </si>
  <si>
    <t xml:space="preserve">Doble acristalamiento estándar, 4/6/4, conjunto formado por vidrio exterior Float incoloro de 4 mm, cámara de aire deshidratada con perfil separador de aluminio y doble sellado perimetral, de 6 mm, y vidrio interior Float incoloro de 4 mm de espesor; 14 mm de espesor total.</t>
  </si>
  <si>
    <t xml:space="preserve">mt15sja100</t>
  </si>
  <si>
    <t xml:space="preserve">Ud</t>
  </si>
  <si>
    <t xml:space="preserve">Cartucho de masilla de silicona neutra.</t>
  </si>
  <si>
    <t xml:space="preserve">mt21vva015a</t>
  </si>
  <si>
    <t xml:space="preserve">Ud</t>
  </si>
  <si>
    <t xml:space="preserve">Cartucho de 310 ml de silicona neutra, incolora, dureza Shore A aproximada de 23, según UNE-EN ISO 868 y recuperación elástica &gt;=80%, según UNE-EN ISO 7389.</t>
  </si>
  <si>
    <t xml:space="preserve">mt21vva021</t>
  </si>
  <si>
    <t xml:space="preserve">Ud</t>
  </si>
  <si>
    <t xml:space="preserve">Material auxiliar para la colocación de vidrios.</t>
  </si>
  <si>
    <t xml:space="preserve">Subtotal materiales:</t>
  </si>
  <si>
    <t xml:space="preserve">Mano de obra</t>
  </si>
  <si>
    <t xml:space="preserve">mo113</t>
  </si>
  <si>
    <t xml:space="preserve">h</t>
  </si>
  <si>
    <t xml:space="preserve">Peón ordinario construcción.</t>
  </si>
  <si>
    <t xml:space="preserve">mo017</t>
  </si>
  <si>
    <t xml:space="preserve">h</t>
  </si>
  <si>
    <t xml:space="preserve">Oficial 1ª carpintero.</t>
  </si>
  <si>
    <t xml:space="preserve">mo058</t>
  </si>
  <si>
    <t xml:space="preserve">h</t>
  </si>
  <si>
    <t xml:space="preserve">Ayudante carpintero.</t>
  </si>
  <si>
    <t xml:space="preserve">mo055</t>
  </si>
  <si>
    <t xml:space="preserve">h</t>
  </si>
  <si>
    <t xml:space="preserve">Oficial 1ª cristalero.</t>
  </si>
  <si>
    <t xml:space="preserve">mo110</t>
  </si>
  <si>
    <t xml:space="preserve">h</t>
  </si>
  <si>
    <t xml:space="preserve">Ayudante cristalero.</t>
  </si>
  <si>
    <t xml:space="preserve">Subtotal mano de obra:</t>
  </si>
  <si>
    <t xml:space="preserve">Costes directos complementarios</t>
  </si>
  <si>
    <t xml:space="preserve">%</t>
  </si>
  <si>
    <t xml:space="preserve">Costes directos complementarios</t>
  </si>
  <si>
    <t xml:space="preserve">Coste de mantenimiento decenal: 73,96€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</si>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</sst>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21" customWidth="1"/>
    <col min="4" max="4" width="7.65" customWidth="1"/>
    <col min="5" max="5" width="68.34"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24.00" thickBot="1" customHeight="1">
      <c r="A10" s="1" t="s">
        <v>12</v>
      </c>
      <c r="B10" s="1"/>
      <c r="C10" s="1"/>
      <c r="D10" s="10" t="s">
        <v>13</v>
      </c>
      <c r="E10" s="1" t="s">
        <v>14</v>
      </c>
      <c r="F10" s="1"/>
      <c r="G10" s="11">
        <v>1</v>
      </c>
      <c r="H10" s="11"/>
      <c r="I10" s="12">
        <v>24.04</v>
      </c>
      <c r="J10" s="12">
        <f ca="1">ROUND(INDIRECT(ADDRESS(ROW()+(0), COLUMN()+(-3), 1))*INDIRECT(ADDRESS(ROW()+(0), COLUMN()+(-1), 1)), 2)</f>
        <v>24.04</v>
      </c>
      <c r="K10" s="12"/>
    </row>
    <row r="11" spans="1:11" ht="160.50" thickBot="1" customHeight="1">
      <c r="A11" s="1" t="s">
        <v>15</v>
      </c>
      <c r="B11" s="1"/>
      <c r="C11" s="1"/>
      <c r="D11" s="10" t="s">
        <v>16</v>
      </c>
      <c r="E11" s="1" t="s">
        <v>17</v>
      </c>
      <c r="F11" s="1"/>
      <c r="G11" s="11">
        <v>1</v>
      </c>
      <c r="H11" s="11"/>
      <c r="I11" s="12">
        <v>382.85</v>
      </c>
      <c r="J11" s="12">
        <f ca="1">ROUND(INDIRECT(ADDRESS(ROW()+(0), COLUMN()+(-3), 1))*INDIRECT(ADDRESS(ROW()+(0), COLUMN()+(-1), 1)), 2)</f>
        <v>382.85</v>
      </c>
      <c r="K11" s="12"/>
    </row>
    <row r="12" spans="1:11" ht="24.00" thickBot="1" customHeight="1">
      <c r="A12" s="1" t="s">
        <v>18</v>
      </c>
      <c r="B12" s="1"/>
      <c r="C12" s="1"/>
      <c r="D12" s="10" t="s">
        <v>19</v>
      </c>
      <c r="E12" s="1" t="s">
        <v>20</v>
      </c>
      <c r="F12" s="1"/>
      <c r="G12" s="11">
        <v>6</v>
      </c>
      <c r="H12" s="11"/>
      <c r="I12" s="12">
        <v>0.3</v>
      </c>
      <c r="J12" s="12">
        <f ca="1">ROUND(INDIRECT(ADDRESS(ROW()+(0), COLUMN()+(-3), 1))*INDIRECT(ADDRESS(ROW()+(0), COLUMN()+(-1), 1)), 2)</f>
        <v>1.8</v>
      </c>
      <c r="K12" s="12"/>
    </row>
    <row r="13" spans="1:11" ht="45.00" thickBot="1" customHeight="1">
      <c r="A13" s="1" t="s">
        <v>21</v>
      </c>
      <c r="B13" s="1"/>
      <c r="C13" s="1"/>
      <c r="D13" s="10" t="s">
        <v>22</v>
      </c>
      <c r="E13" s="1" t="s">
        <v>23</v>
      </c>
      <c r="F13" s="1"/>
      <c r="G13" s="11">
        <v>0.1</v>
      </c>
      <c r="H13" s="11"/>
      <c r="I13" s="12">
        <v>7.2</v>
      </c>
      <c r="J13" s="12">
        <f ca="1">ROUND(INDIRECT(ADDRESS(ROW()+(0), COLUMN()+(-3), 1))*INDIRECT(ADDRESS(ROW()+(0), COLUMN()+(-1), 1)), 2)</f>
        <v>0.72</v>
      </c>
      <c r="K13" s="12"/>
    </row>
    <row r="14" spans="1:11" ht="34.50" thickBot="1" customHeight="1">
      <c r="A14" s="1" t="s">
        <v>24</v>
      </c>
      <c r="B14" s="1"/>
      <c r="C14" s="1"/>
      <c r="D14" s="10" t="s">
        <v>25</v>
      </c>
      <c r="E14" s="1" t="s">
        <v>26</v>
      </c>
      <c r="F14" s="1"/>
      <c r="G14" s="11">
        <v>2.46</v>
      </c>
      <c r="H14" s="11"/>
      <c r="I14" s="12">
        <v>0.93</v>
      </c>
      <c r="J14" s="12">
        <f ca="1">ROUND(INDIRECT(ADDRESS(ROW()+(0), COLUMN()+(-3), 1))*INDIRECT(ADDRESS(ROW()+(0), COLUMN()+(-1), 1)), 2)</f>
        <v>2.29</v>
      </c>
      <c r="K14" s="12"/>
    </row>
    <row r="15" spans="1:11" ht="34.50" thickBot="1" customHeight="1">
      <c r="A15" s="1" t="s">
        <v>27</v>
      </c>
      <c r="B15" s="1"/>
      <c r="C15" s="1"/>
      <c r="D15" s="10" t="s">
        <v>28</v>
      </c>
      <c r="E15" s="1" t="s">
        <v>29</v>
      </c>
      <c r="F15" s="1"/>
      <c r="G15" s="11">
        <v>0.1</v>
      </c>
      <c r="H15" s="11"/>
      <c r="I15" s="12">
        <v>5.29</v>
      </c>
      <c r="J15" s="12">
        <f ca="1">ROUND(INDIRECT(ADDRESS(ROW()+(0), COLUMN()+(-3), 1))*INDIRECT(ADDRESS(ROW()+(0), COLUMN()+(-1), 1)), 2)</f>
        <v>0.53</v>
      </c>
      <c r="K15" s="12"/>
    </row>
    <row r="16" spans="1:11" ht="45.00" thickBot="1" customHeight="1">
      <c r="A16" s="1" t="s">
        <v>30</v>
      </c>
      <c r="B16" s="1"/>
      <c r="C16" s="1"/>
      <c r="D16" s="10" t="s">
        <v>31</v>
      </c>
      <c r="E16" s="1" t="s">
        <v>32</v>
      </c>
      <c r="F16" s="1"/>
      <c r="G16" s="11">
        <v>0.364</v>
      </c>
      <c r="H16" s="11"/>
      <c r="I16" s="12">
        <v>21.34</v>
      </c>
      <c r="J16" s="12">
        <f ca="1">ROUND(INDIRECT(ADDRESS(ROW()+(0), COLUMN()+(-3), 1))*INDIRECT(ADDRESS(ROW()+(0), COLUMN()+(-1), 1)), 2)</f>
        <v>7.77</v>
      </c>
      <c r="K16" s="12"/>
    </row>
    <row r="17" spans="1:11" ht="13.50" thickBot="1" customHeight="1">
      <c r="A17" s="1" t="s">
        <v>33</v>
      </c>
      <c r="B17" s="1"/>
      <c r="C17" s="1"/>
      <c r="D17" s="10" t="s">
        <v>34</v>
      </c>
      <c r="E17" s="1" t="s">
        <v>35</v>
      </c>
      <c r="F17" s="1"/>
      <c r="G17" s="11">
        <v>0.84</v>
      </c>
      <c r="H17" s="11"/>
      <c r="I17" s="12">
        <v>3.13</v>
      </c>
      <c r="J17" s="12">
        <f ca="1">ROUND(INDIRECT(ADDRESS(ROW()+(0), COLUMN()+(-3), 1))*INDIRECT(ADDRESS(ROW()+(0), COLUMN()+(-1), 1)), 2)</f>
        <v>2.63</v>
      </c>
      <c r="K17" s="12"/>
    </row>
    <row r="18" spans="1:11" ht="24.00" thickBot="1" customHeight="1">
      <c r="A18" s="1" t="s">
        <v>36</v>
      </c>
      <c r="B18" s="1"/>
      <c r="C18" s="1"/>
      <c r="D18" s="10" t="s">
        <v>37</v>
      </c>
      <c r="E18" s="1" t="s">
        <v>38</v>
      </c>
      <c r="F18" s="1"/>
      <c r="G18" s="11">
        <v>0.58</v>
      </c>
      <c r="H18" s="11"/>
      <c r="I18" s="12">
        <v>5.77</v>
      </c>
      <c r="J18" s="12">
        <f ca="1">ROUND(INDIRECT(ADDRESS(ROW()+(0), COLUMN()+(-3), 1))*INDIRECT(ADDRESS(ROW()+(0), COLUMN()+(-1), 1)), 2)</f>
        <v>3.35</v>
      </c>
      <c r="K18" s="12"/>
    </row>
    <row r="19" spans="1:11" ht="13.50" thickBot="1" customHeight="1">
      <c r="A19" s="1" t="s">
        <v>39</v>
      </c>
      <c r="B19" s="1"/>
      <c r="C19" s="1"/>
      <c r="D19" s="10" t="s">
        <v>40</v>
      </c>
      <c r="E19" s="1" t="s">
        <v>41</v>
      </c>
      <c r="F19" s="1"/>
      <c r="G19" s="13">
        <v>1</v>
      </c>
      <c r="H19" s="13"/>
      <c r="I19" s="14">
        <v>1.26</v>
      </c>
      <c r="J19" s="14">
        <f ca="1">ROUND(INDIRECT(ADDRESS(ROW()+(0), COLUMN()+(-3), 1))*INDIRECT(ADDRESS(ROW()+(0), COLUMN()+(-1), 1)), 2)</f>
        <v>1.26</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427.24</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
      <c r="D22" s="10" t="s">
        <v>45</v>
      </c>
      <c r="E22" s="1" t="s">
        <v>46</v>
      </c>
      <c r="F22" s="1"/>
      <c r="G22" s="11">
        <v>1.179</v>
      </c>
      <c r="H22" s="11"/>
      <c r="I22" s="12">
        <v>21.69</v>
      </c>
      <c r="J22" s="12">
        <f ca="1">ROUND(INDIRECT(ADDRESS(ROW()+(0), COLUMN()+(-3), 1))*INDIRECT(ADDRESS(ROW()+(0), COLUMN()+(-1), 1)), 2)</f>
        <v>25.57</v>
      </c>
      <c r="K22" s="12"/>
    </row>
    <row r="23" spans="1:11" ht="13.50" thickBot="1" customHeight="1">
      <c r="A23" s="1" t="s">
        <v>47</v>
      </c>
      <c r="B23" s="1"/>
      <c r="C23" s="1"/>
      <c r="D23" s="10" t="s">
        <v>48</v>
      </c>
      <c r="E23" s="1" t="s">
        <v>49</v>
      </c>
      <c r="F23" s="1"/>
      <c r="G23" s="11">
        <v>1.109</v>
      </c>
      <c r="H23" s="11"/>
      <c r="I23" s="12">
        <v>23.44</v>
      </c>
      <c r="J23" s="12">
        <f ca="1">ROUND(INDIRECT(ADDRESS(ROW()+(0), COLUMN()+(-3), 1))*INDIRECT(ADDRESS(ROW()+(0), COLUMN()+(-1), 1)), 2)</f>
        <v>25.99</v>
      </c>
      <c r="K23" s="12"/>
    </row>
    <row r="24" spans="1:11" ht="13.50" thickBot="1" customHeight="1">
      <c r="A24" s="1" t="s">
        <v>50</v>
      </c>
      <c r="B24" s="1"/>
      <c r="C24" s="1"/>
      <c r="D24" s="10" t="s">
        <v>51</v>
      </c>
      <c r="E24" s="1" t="s">
        <v>52</v>
      </c>
      <c r="F24" s="1"/>
      <c r="G24" s="11">
        <v>1.109</v>
      </c>
      <c r="H24" s="11"/>
      <c r="I24" s="12">
        <v>22.08</v>
      </c>
      <c r="J24" s="12">
        <f ca="1">ROUND(INDIRECT(ADDRESS(ROW()+(0), COLUMN()+(-3), 1))*INDIRECT(ADDRESS(ROW()+(0), COLUMN()+(-1), 1)), 2)</f>
        <v>24.49</v>
      </c>
      <c r="K24" s="12"/>
    </row>
    <row r="25" spans="1:11" ht="13.50" thickBot="1" customHeight="1">
      <c r="A25" s="1" t="s">
        <v>53</v>
      </c>
      <c r="B25" s="1"/>
      <c r="C25" s="1"/>
      <c r="D25" s="10" t="s">
        <v>54</v>
      </c>
      <c r="E25" s="1" t="s">
        <v>55</v>
      </c>
      <c r="F25" s="1"/>
      <c r="G25" s="11">
        <v>0.306</v>
      </c>
      <c r="H25" s="11"/>
      <c r="I25" s="12">
        <v>24.59</v>
      </c>
      <c r="J25" s="12">
        <f ca="1">ROUND(INDIRECT(ADDRESS(ROW()+(0), COLUMN()+(-3), 1))*INDIRECT(ADDRESS(ROW()+(0), COLUMN()+(-1), 1)), 2)</f>
        <v>7.52</v>
      </c>
      <c r="K25" s="12"/>
    </row>
    <row r="26" spans="1:11" ht="13.50" thickBot="1" customHeight="1">
      <c r="A26" s="1" t="s">
        <v>56</v>
      </c>
      <c r="B26" s="1"/>
      <c r="C26" s="1"/>
      <c r="D26" s="10" t="s">
        <v>57</v>
      </c>
      <c r="E26" s="1" t="s">
        <v>58</v>
      </c>
      <c r="F26" s="1"/>
      <c r="G26" s="13">
        <v>0.306</v>
      </c>
      <c r="H26" s="13"/>
      <c r="I26" s="14">
        <v>23.33</v>
      </c>
      <c r="J26" s="14">
        <f ca="1">ROUND(INDIRECT(ADDRESS(ROW()+(0), COLUMN()+(-3), 1))*INDIRECT(ADDRESS(ROW()+(0), COLUMN()+(-1), 1)), 2)</f>
        <v>7.14</v>
      </c>
      <c r="K26" s="14"/>
    </row>
    <row r="27" spans="1:11" ht="13.50" thickBot="1" customHeight="1">
      <c r="A27" s="15"/>
      <c r="B27" s="15"/>
      <c r="C27" s="15"/>
      <c r="D27" s="15"/>
      <c r="E27" s="15"/>
      <c r="F27" s="15"/>
      <c r="G27" s="9" t="s">
        <v>59</v>
      </c>
      <c r="H27" s="9"/>
      <c r="I27" s="9"/>
      <c r="J27" s="17">
        <f ca="1">ROUND(SUM(INDIRECT(ADDRESS(ROW()+(-1), COLUMN()+(0), 1)),INDIRECT(ADDRESS(ROW()+(-2), COLUMN()+(0), 1)),INDIRECT(ADDRESS(ROW()+(-3), COLUMN()+(0), 1)),INDIRECT(ADDRESS(ROW()+(-4), COLUMN()+(0), 1)),INDIRECT(ADDRESS(ROW()+(-5), COLUMN()+(0), 1))), 2)</f>
        <v>90.71</v>
      </c>
      <c r="K27" s="17"/>
    </row>
    <row r="28" spans="1:11" ht="13.50" thickBot="1" customHeight="1">
      <c r="A28" s="15">
        <v>3</v>
      </c>
      <c r="B28" s="15"/>
      <c r="C28" s="15"/>
      <c r="D28" s="15"/>
      <c r="E28" s="18" t="s">
        <v>60</v>
      </c>
      <c r="F28" s="18"/>
      <c r="G28" s="18"/>
      <c r="H28" s="18"/>
      <c r="I28" s="15"/>
      <c r="J28" s="15"/>
      <c r="K28" s="15"/>
    </row>
    <row r="29" spans="1:11" ht="13.50" thickBot="1" customHeight="1">
      <c r="A29" s="19"/>
      <c r="B29" s="19"/>
      <c r="C29" s="19"/>
      <c r="D29" s="20" t="s">
        <v>61</v>
      </c>
      <c r="E29" s="19" t="s">
        <v>62</v>
      </c>
      <c r="F29" s="19"/>
      <c r="G29" s="13">
        <v>2</v>
      </c>
      <c r="H29" s="13"/>
      <c r="I29" s="14">
        <f ca="1">ROUND(SUM(INDIRECT(ADDRESS(ROW()+(-2), COLUMN()+(1), 1)),INDIRECT(ADDRESS(ROW()+(-9), COLUMN()+(1), 1))), 2)</f>
        <v>517.95</v>
      </c>
      <c r="J29" s="14">
        <f ca="1">ROUND(INDIRECT(ADDRESS(ROW()+(0), COLUMN()+(-3), 1))*INDIRECT(ADDRESS(ROW()+(0), COLUMN()+(-1), 1))/100, 2)</f>
        <v>10.36</v>
      </c>
      <c r="K29" s="14"/>
    </row>
    <row r="30" spans="1:11" ht="13.50" thickBot="1" customHeight="1">
      <c r="A30" s="21" t="s">
        <v>63</v>
      </c>
      <c r="B30" s="21"/>
      <c r="C30" s="21"/>
      <c r="D30" s="22"/>
      <c r="E30" s="23"/>
      <c r="F30" s="23"/>
      <c r="G30" s="24" t="s">
        <v>64</v>
      </c>
      <c r="H30" s="24"/>
      <c r="I30" s="25"/>
      <c r="J30" s="26">
        <f ca="1">ROUND(SUM(INDIRECT(ADDRESS(ROW()+(-1), COLUMN()+(0), 1)),INDIRECT(ADDRESS(ROW()+(-3), COLUMN()+(0), 1)),INDIRECT(ADDRESS(ROW()+(-10), COLUMN()+(0), 1))), 2)</f>
        <v>528.31</v>
      </c>
      <c r="K30" s="26"/>
    </row>
    <row r="33" spans="1:11" ht="13.50" thickBot="1" customHeight="1">
      <c r="A33" s="27" t="s">
        <v>65</v>
      </c>
      <c r="B33" s="27"/>
      <c r="C33" s="27"/>
      <c r="D33" s="27"/>
      <c r="E33" s="27"/>
      <c r="F33" s="27" t="s">
        <v>66</v>
      </c>
      <c r="G33" s="27"/>
      <c r="H33" s="27" t="s">
        <v>67</v>
      </c>
      <c r="I33" s="27"/>
      <c r="J33" s="27"/>
      <c r="K33" s="27" t="s">
        <v>68</v>
      </c>
    </row>
    <row r="34" spans="1:11" ht="13.50" thickBot="1" customHeight="1">
      <c r="A34" s="28" t="s">
        <v>69</v>
      </c>
      <c r="B34" s="28"/>
      <c r="C34" s="28"/>
      <c r="D34" s="28"/>
      <c r="E34" s="28"/>
      <c r="F34" s="29">
        <v>1.11202e+06</v>
      </c>
      <c r="G34" s="29"/>
      <c r="H34" s="29">
        <v>1.11202e+06</v>
      </c>
      <c r="I34" s="29"/>
      <c r="J34" s="29"/>
      <c r="K34" s="29" t="s">
        <v>70</v>
      </c>
    </row>
    <row r="35" spans="1:11" ht="24.00" thickBot="1" customHeight="1">
      <c r="A35" s="30" t="s">
        <v>71</v>
      </c>
      <c r="B35" s="30"/>
      <c r="C35" s="30"/>
      <c r="D35" s="30"/>
      <c r="E35" s="30"/>
      <c r="F35" s="31"/>
      <c r="G35" s="31"/>
      <c r="H35" s="31"/>
      <c r="I35" s="31"/>
      <c r="J35" s="31"/>
      <c r="K35" s="31"/>
    </row>
    <row r="36" spans="1:11" ht="13.50" thickBot="1" customHeight="1">
      <c r="A36" s="28" t="s">
        <v>72</v>
      </c>
      <c r="B36" s="28"/>
      <c r="C36" s="28"/>
      <c r="D36" s="28"/>
      <c r="E36" s="28"/>
      <c r="F36" s="29">
        <v>1.4102e+07</v>
      </c>
      <c r="G36" s="29"/>
      <c r="H36" s="29">
        <v>1.4102e+07</v>
      </c>
      <c r="I36" s="29"/>
      <c r="J36" s="29"/>
      <c r="K36" s="29" t="s">
        <v>73</v>
      </c>
    </row>
    <row r="37" spans="1:11" ht="24.00" thickBot="1" customHeight="1">
      <c r="A37" s="30" t="s">
        <v>74</v>
      </c>
      <c r="B37" s="30"/>
      <c r="C37" s="30"/>
      <c r="D37" s="30"/>
      <c r="E37" s="30"/>
      <c r="F37" s="31"/>
      <c r="G37" s="31"/>
      <c r="H37" s="31"/>
      <c r="I37" s="31"/>
      <c r="J37" s="31"/>
      <c r="K37" s="31"/>
    </row>
    <row r="40" spans="1:1" ht="33.75" thickBot="1" customHeight="1">
      <c r="A40" s="1" t="s">
        <v>75</v>
      </c>
      <c r="B40" s="1"/>
      <c r="C40" s="1"/>
      <c r="D40" s="1"/>
      <c r="E40" s="1"/>
      <c r="F40" s="1"/>
      <c r="G40" s="1"/>
      <c r="H40" s="1"/>
      <c r="I40" s="1"/>
      <c r="J40" s="1"/>
      <c r="K40" s="1"/>
    </row>
    <row r="41" spans="1:1" ht="33.75" thickBot="1" customHeight="1">
      <c r="A41" s="1" t="s">
        <v>76</v>
      </c>
      <c r="B41" s="1"/>
      <c r="C41" s="1"/>
      <c r="D41" s="1"/>
      <c r="E41" s="1"/>
      <c r="F41" s="1"/>
      <c r="G41" s="1"/>
      <c r="H41" s="1"/>
      <c r="I41" s="1"/>
      <c r="J41" s="1"/>
      <c r="K41" s="1"/>
    </row>
    <row r="42" spans="1:1" ht="33.75" thickBot="1" customHeight="1">
      <c r="A42" s="1" t="s">
        <v>77</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I27"/>
    <mergeCell ref="J27:K27"/>
    <mergeCell ref="A28:C28"/>
    <mergeCell ref="E28:H28"/>
    <mergeCell ref="J28:K28"/>
    <mergeCell ref="A29:C29"/>
    <mergeCell ref="E29:F29"/>
    <mergeCell ref="G29:H29"/>
    <mergeCell ref="J29:K29"/>
    <mergeCell ref="A30:F30"/>
    <mergeCell ref="G30:I30"/>
    <mergeCell ref="J30:K30"/>
    <mergeCell ref="A33:E33"/>
    <mergeCell ref="F33:G33"/>
    <mergeCell ref="H33:J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